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255" windowWidth="15450" windowHeight="9060" tabRatio="508"/>
  </bookViews>
  <sheets>
    <sheet name="README" sheetId="4" r:id="rId1"/>
    <sheet name="matTwiddle" sheetId="5" r:id="rId2"/>
    <sheet name="matReal" sheetId="6" r:id="rId3"/>
    <sheet name="matImag" sheetId="7" r:id="rId4"/>
    <sheet name="calcDFT" sheetId="11" r:id="rId5"/>
    <sheet name="calcFFT" sheetId="12" r:id="rId6"/>
  </sheets>
  <definedNames>
    <definedName name="a0coeff">#REF!</definedName>
    <definedName name="a1coeff">#REF!</definedName>
    <definedName name="a2coeff">#REF!</definedName>
    <definedName name="b1coeff">#REF!</definedName>
    <definedName name="b2coeff">#REF!</definedName>
  </definedNames>
  <calcPr calcId="145621"/>
</workbook>
</file>

<file path=xl/calcChain.xml><?xml version="1.0" encoding="utf-8"?>
<calcChain xmlns="http://schemas.openxmlformats.org/spreadsheetml/2006/main">
  <c r="L8" i="12" l="1"/>
  <c r="P6" i="12"/>
  <c r="L6" i="12"/>
  <c r="L4" i="12"/>
  <c r="P4" i="12" s="1"/>
  <c r="P2" i="12"/>
  <c r="R2" i="12" s="1"/>
  <c r="L2" i="12"/>
  <c r="B9" i="12"/>
  <c r="E9" i="12" s="1"/>
  <c r="B8" i="12"/>
  <c r="E8" i="12" s="1"/>
  <c r="B7" i="12"/>
  <c r="E7" i="12" s="1"/>
  <c r="B6" i="12"/>
  <c r="E6" i="12" s="1"/>
  <c r="B5" i="12"/>
  <c r="E5" i="12" s="1"/>
  <c r="B4" i="12"/>
  <c r="E4" i="12" s="1"/>
  <c r="B3" i="12"/>
  <c r="E3" i="12" s="1"/>
  <c r="B2" i="12"/>
  <c r="E2" i="12" s="1"/>
  <c r="F2" i="12" s="1"/>
  <c r="I2" i="12" s="1"/>
  <c r="C3" i="11"/>
  <c r="C4" i="11"/>
  <c r="C5" i="11"/>
  <c r="C6" i="11"/>
  <c r="C7" i="11"/>
  <c r="C8" i="11"/>
  <c r="C9" i="11"/>
  <c r="C2" i="11"/>
  <c r="B3" i="11"/>
  <c r="B4" i="11"/>
  <c r="B5" i="11"/>
  <c r="B6" i="11"/>
  <c r="B7" i="11"/>
  <c r="B8" i="11"/>
  <c r="B9" i="11"/>
  <c r="B2" i="11"/>
  <c r="F9" i="12" l="1"/>
  <c r="F4" i="12"/>
  <c r="I4" i="12" s="1"/>
  <c r="K4" i="12" s="1"/>
  <c r="O4" i="12" s="1"/>
  <c r="F7" i="12"/>
  <c r="I7" i="12" s="1"/>
  <c r="F5" i="12"/>
  <c r="I5" i="12" s="1"/>
  <c r="J9" i="12"/>
  <c r="I9" i="12"/>
  <c r="K7" i="12" s="1"/>
  <c r="R6" i="12"/>
  <c r="F6" i="12"/>
  <c r="I6" i="12" s="1"/>
  <c r="F8" i="12"/>
  <c r="I8" i="12" s="1"/>
  <c r="F3" i="12"/>
  <c r="I3" i="12" s="1"/>
  <c r="C2" i="7"/>
  <c r="D2" i="7"/>
  <c r="E2" i="7"/>
  <c r="F2" i="7"/>
  <c r="G2" i="7"/>
  <c r="H2" i="7"/>
  <c r="I2" i="7"/>
  <c r="C3" i="7"/>
  <c r="D3" i="7"/>
  <c r="E3" i="7"/>
  <c r="F3" i="7"/>
  <c r="G3" i="7"/>
  <c r="H3" i="7"/>
  <c r="I3" i="7"/>
  <c r="C4" i="7"/>
  <c r="D4" i="7"/>
  <c r="E4" i="7"/>
  <c r="F4" i="7"/>
  <c r="G4" i="7"/>
  <c r="H4" i="7"/>
  <c r="I4" i="7"/>
  <c r="C5" i="7"/>
  <c r="D5" i="7"/>
  <c r="E5" i="7"/>
  <c r="F5" i="7"/>
  <c r="G5" i="7"/>
  <c r="H5" i="7"/>
  <c r="I5" i="7"/>
  <c r="C6" i="7"/>
  <c r="D6" i="7"/>
  <c r="E6" i="7"/>
  <c r="F6" i="7"/>
  <c r="G6" i="7"/>
  <c r="H6" i="7"/>
  <c r="I6" i="7"/>
  <c r="C7" i="7"/>
  <c r="D7" i="7"/>
  <c r="E7" i="7"/>
  <c r="F7" i="7"/>
  <c r="G7" i="7"/>
  <c r="H7" i="7"/>
  <c r="I7" i="7"/>
  <c r="C8" i="7"/>
  <c r="D8" i="7"/>
  <c r="E8" i="7"/>
  <c r="F8" i="7"/>
  <c r="G8" i="7"/>
  <c r="H8" i="7"/>
  <c r="I8" i="7"/>
  <c r="C9" i="7"/>
  <c r="D9" i="7"/>
  <c r="E9" i="7"/>
  <c r="F9" i="7"/>
  <c r="G9" i="7"/>
  <c r="H9" i="7"/>
  <c r="I9" i="7"/>
  <c r="B3" i="7"/>
  <c r="B4" i="7"/>
  <c r="B5" i="7"/>
  <c r="B6" i="7"/>
  <c r="B7" i="7"/>
  <c r="B8" i="7"/>
  <c r="B9" i="7"/>
  <c r="B2" i="7"/>
  <c r="C2" i="6"/>
  <c r="D2" i="6"/>
  <c r="E2" i="6"/>
  <c r="F2" i="6"/>
  <c r="G2" i="6"/>
  <c r="H2" i="6"/>
  <c r="I2" i="6"/>
  <c r="C3" i="6"/>
  <c r="D3" i="6"/>
  <c r="E3" i="6"/>
  <c r="F3" i="6"/>
  <c r="G3" i="6"/>
  <c r="H3" i="6"/>
  <c r="I3" i="6"/>
  <c r="C4" i="6"/>
  <c r="D4" i="6"/>
  <c r="E4" i="6"/>
  <c r="F4" i="6"/>
  <c r="G4" i="6"/>
  <c r="H4" i="6"/>
  <c r="I4" i="6"/>
  <c r="C5" i="6"/>
  <c r="D5" i="6"/>
  <c r="E5" i="6"/>
  <c r="F5" i="6"/>
  <c r="G5" i="6"/>
  <c r="H5" i="6"/>
  <c r="I5" i="6"/>
  <c r="C6" i="6"/>
  <c r="D6" i="6"/>
  <c r="E6" i="6"/>
  <c r="F6" i="6"/>
  <c r="G6" i="6"/>
  <c r="H6" i="6"/>
  <c r="I6" i="6"/>
  <c r="C7" i="6"/>
  <c r="D7" i="6"/>
  <c r="E7" i="6"/>
  <c r="F7" i="6"/>
  <c r="G7" i="6"/>
  <c r="H7" i="6"/>
  <c r="I7" i="6"/>
  <c r="C8" i="6"/>
  <c r="D8" i="6"/>
  <c r="E8" i="6"/>
  <c r="F8" i="6"/>
  <c r="G8" i="6"/>
  <c r="H8" i="6"/>
  <c r="I8" i="6"/>
  <c r="C9" i="6"/>
  <c r="D9" i="6"/>
  <c r="E9" i="6"/>
  <c r="F9" i="6"/>
  <c r="G9" i="6"/>
  <c r="H9" i="6"/>
  <c r="I9" i="6"/>
  <c r="B3" i="6"/>
  <c r="B4" i="6"/>
  <c r="B5" i="6"/>
  <c r="B6" i="6"/>
  <c r="B7" i="6"/>
  <c r="B8" i="6"/>
  <c r="B9" i="6"/>
  <c r="B2" i="6"/>
  <c r="K2" i="12" l="1"/>
  <c r="O2" i="12" s="1"/>
  <c r="J5" i="12"/>
  <c r="L5" i="12" s="1"/>
  <c r="P5" i="12" s="1"/>
  <c r="K3" i="12"/>
  <c r="O3" i="12" s="1"/>
  <c r="K5" i="12"/>
  <c r="O5" i="12" s="1"/>
  <c r="K6" i="12"/>
  <c r="O6" i="12" s="1"/>
  <c r="Q2" i="12" s="1"/>
  <c r="K8" i="12"/>
  <c r="L9" i="12"/>
  <c r="L7" i="12"/>
  <c r="P7" i="12" s="1"/>
  <c r="K9" i="12"/>
  <c r="C2" i="5"/>
  <c r="D2" i="5"/>
  <c r="E2" i="5"/>
  <c r="F2" i="5"/>
  <c r="G2" i="5"/>
  <c r="H2" i="5"/>
  <c r="I2" i="5"/>
  <c r="C3" i="5"/>
  <c r="D3" i="5"/>
  <c r="E3" i="5"/>
  <c r="F3" i="5"/>
  <c r="G3" i="5"/>
  <c r="H3" i="5"/>
  <c r="I3" i="5"/>
  <c r="C4" i="5"/>
  <c r="D4" i="5"/>
  <c r="E4" i="5"/>
  <c r="F4" i="5"/>
  <c r="G4" i="5"/>
  <c r="H4" i="5"/>
  <c r="I4" i="5"/>
  <c r="C5" i="5"/>
  <c r="D5" i="5"/>
  <c r="E5" i="5"/>
  <c r="F5" i="5"/>
  <c r="G5" i="5"/>
  <c r="H5" i="5"/>
  <c r="I5" i="5"/>
  <c r="C6" i="5"/>
  <c r="D6" i="5"/>
  <c r="E6" i="5"/>
  <c r="F6" i="5"/>
  <c r="G6" i="5"/>
  <c r="H6" i="5"/>
  <c r="I6" i="5"/>
  <c r="C7" i="5"/>
  <c r="D7" i="5"/>
  <c r="E7" i="5"/>
  <c r="F7" i="5"/>
  <c r="G7" i="5"/>
  <c r="H7" i="5"/>
  <c r="I7" i="5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B3" i="5"/>
  <c r="B4" i="5"/>
  <c r="B5" i="5"/>
  <c r="B6" i="5"/>
  <c r="B7" i="5"/>
  <c r="B8" i="5"/>
  <c r="B9" i="5"/>
  <c r="B2" i="5"/>
  <c r="L3" i="12" l="1"/>
  <c r="P3" i="12" s="1"/>
  <c r="R7" i="12" s="1"/>
  <c r="P8" i="12"/>
  <c r="O8" i="12"/>
  <c r="O7" i="12"/>
  <c r="Q7" i="12" s="1"/>
  <c r="P9" i="12"/>
  <c r="R5" i="12" s="1"/>
  <c r="O9" i="12"/>
  <c r="Q9" i="12" s="1"/>
  <c r="Q6" i="12"/>
  <c r="R3" i="12" l="1"/>
  <c r="R9" i="12"/>
  <c r="Q3" i="12"/>
  <c r="R8" i="12"/>
  <c r="R4" i="12"/>
  <c r="Q5" i="12"/>
  <c r="Q8" i="12"/>
  <c r="Q4" i="12"/>
</calcChain>
</file>

<file path=xl/sharedStrings.xml><?xml version="1.0" encoding="utf-8"?>
<sst xmlns="http://schemas.openxmlformats.org/spreadsheetml/2006/main" count="57" uniqueCount="55">
  <si>
    <t>by Toshio Iwata at DIGITALFILTER.COM, all rights reserved</t>
    <phoneticPr fontId="1"/>
  </si>
  <si>
    <t>改訂履歴</t>
    <rPh sb="0" eb="4">
      <t>カイテイリレキ</t>
    </rPh>
    <phoneticPr fontId="1"/>
  </si>
  <si>
    <t>本EXCELシートの無断配布を禁じます（上記サイトからダウンロードして使用してください）</t>
    <rPh sb="0" eb="1">
      <t>ホン</t>
    </rPh>
    <rPh sb="10" eb="14">
      <t>ムダンハイフ</t>
    </rPh>
    <rPh sb="15" eb="16">
      <t>キン</t>
    </rPh>
    <rPh sb="20" eb="22">
      <t>ジョウキ</t>
    </rPh>
    <rPh sb="35" eb="37">
      <t>シヨウ</t>
    </rPh>
    <phoneticPr fontId="1"/>
  </si>
  <si>
    <t>本EXCELシートはユーザー各自の責任において使用してください</t>
    <rPh sb="0" eb="1">
      <t>ホン</t>
    </rPh>
    <rPh sb="14" eb="16">
      <t>カクジ</t>
    </rPh>
    <phoneticPr fontId="1"/>
  </si>
  <si>
    <r>
      <t>●シートの説明（詳しくは弊社サイトhttp://digitalfilter.comの「</t>
    </r>
    <r>
      <rPr>
        <sz val="11"/>
        <color rgb="FFFF0000"/>
        <rFont val="ＭＳ Ｐゴシック"/>
        <family val="3"/>
        <charset val="128"/>
        <scheme val="minor"/>
      </rPr>
      <t>お役立ちEXCEL for Filters</t>
    </r>
    <r>
      <rPr>
        <sz val="11"/>
        <color theme="1"/>
        <rFont val="ＭＳ Ｐゴシック"/>
        <family val="2"/>
        <scheme val="minor"/>
      </rPr>
      <t>」ご参照）</t>
    </r>
    <rPh sb="5" eb="7">
      <t>セツメイ</t>
    </rPh>
    <rPh sb="8" eb="9">
      <t>クワ</t>
    </rPh>
    <phoneticPr fontId="1"/>
  </si>
  <si>
    <r>
      <t>詳しい説明・使用法は弊社サイトhttp://digitalfilter.comの「</t>
    </r>
    <r>
      <rPr>
        <sz val="11"/>
        <color rgb="FFFF0000"/>
        <rFont val="ＭＳ Ｐゴシック"/>
        <family val="3"/>
        <charset val="128"/>
        <scheme val="minor"/>
      </rPr>
      <t>お役立ちEXCEL for Filters</t>
    </r>
    <r>
      <rPr>
        <sz val="11"/>
        <rFont val="ＭＳ Ｐゴシック"/>
        <family val="3"/>
        <charset val="128"/>
        <scheme val="minor"/>
      </rPr>
      <t>」を参考にしてください</t>
    </r>
    <rPh sb="0" eb="1">
      <t>クワ</t>
    </rPh>
    <rPh sb="3" eb="5">
      <t>セツメイ</t>
    </rPh>
    <rPh sb="6" eb="9">
      <t>シヨウホウ</t>
    </rPh>
    <rPh sb="10" eb="12">
      <t>ヘイシャ</t>
    </rPh>
    <rPh sb="42" eb="44">
      <t>ヤクダ</t>
    </rPh>
    <rPh sb="64" eb="66">
      <t>サンコウ</t>
    </rPh>
    <phoneticPr fontId="1"/>
  </si>
  <si>
    <t>初版</t>
    <rPh sb="0" eb="2">
      <t>ショハン</t>
    </rPh>
    <phoneticPr fontId="1"/>
  </si>
  <si>
    <t>k↓・n→</t>
    <phoneticPr fontId="1"/>
  </si>
  <si>
    <t>DFT-FFT計算用EXCELシート</t>
    <rPh sb="7" eb="10">
      <t>ケイサンヨウ</t>
    </rPh>
    <phoneticPr fontId="1"/>
  </si>
  <si>
    <t>matTwiddle</t>
    <phoneticPr fontId="1"/>
  </si>
  <si>
    <t>matReal</t>
    <phoneticPr fontId="1"/>
  </si>
  <si>
    <t>matImag</t>
    <phoneticPr fontId="1"/>
  </si>
  <si>
    <t>matTwiddleの実数部の行列</t>
    <rPh sb="11" eb="13">
      <t>ジッスウ</t>
    </rPh>
    <rPh sb="13" eb="14">
      <t>ブ</t>
    </rPh>
    <rPh sb="15" eb="17">
      <t>ギョウレツ</t>
    </rPh>
    <phoneticPr fontId="1"/>
  </si>
  <si>
    <t>図1　8点DFTの演算（行列式で表現）</t>
    <rPh sb="0" eb="1">
      <t>ズ</t>
    </rPh>
    <rPh sb="4" eb="5">
      <t>テン</t>
    </rPh>
    <rPh sb="9" eb="11">
      <t>エンザン</t>
    </rPh>
    <rPh sb="12" eb="15">
      <t>ギョウレツシキ</t>
    </rPh>
    <rPh sb="16" eb="18">
      <t>ヒョウゲン</t>
    </rPh>
    <phoneticPr fontId="1"/>
  </si>
  <si>
    <t>図2　8点FFTの演算（フローで表現）</t>
    <rPh sb="0" eb="1">
      <t>ズ</t>
    </rPh>
    <rPh sb="4" eb="5">
      <t>テン</t>
    </rPh>
    <rPh sb="9" eb="11">
      <t>エンザン</t>
    </rPh>
    <rPh sb="16" eb="18">
      <t>ヒョウゲン</t>
    </rPh>
    <phoneticPr fontId="1"/>
  </si>
  <si>
    <t>matTwiddleの虚数部の行列</t>
    <rPh sb="11" eb="13">
      <t>キョスウ</t>
    </rPh>
    <rPh sb="13" eb="14">
      <t>ブ</t>
    </rPh>
    <rPh sb="14" eb="15">
      <t>ジツブ</t>
    </rPh>
    <rPh sb="15" eb="17">
      <t>ギョウレツ</t>
    </rPh>
    <phoneticPr fontId="1"/>
  </si>
  <si>
    <t>calcDFT</t>
    <phoneticPr fontId="1"/>
  </si>
  <si>
    <t>calcFFT</t>
    <phoneticPr fontId="1"/>
  </si>
  <si>
    <t>8点DFTの回転因子行列（図1）</t>
    <rPh sb="1" eb="2">
      <t>テン</t>
    </rPh>
    <rPh sb="6" eb="12">
      <t>カイテンインシギョウレツ</t>
    </rPh>
    <rPh sb="13" eb="14">
      <t>ズ</t>
    </rPh>
    <phoneticPr fontId="1"/>
  </si>
  <si>
    <t>x[0]</t>
    <phoneticPr fontId="1"/>
  </si>
  <si>
    <t>x[4]</t>
    <phoneticPr fontId="1"/>
  </si>
  <si>
    <t>x[2]</t>
    <phoneticPr fontId="1"/>
  </si>
  <si>
    <t>x[6]</t>
    <phoneticPr fontId="1"/>
  </si>
  <si>
    <t>x[1]</t>
    <phoneticPr fontId="1"/>
  </si>
  <si>
    <t>x[5]</t>
    <phoneticPr fontId="1"/>
  </si>
  <si>
    <t>x[3]</t>
    <phoneticPr fontId="1"/>
  </si>
  <si>
    <t>x[7]</t>
    <phoneticPr fontId="1"/>
  </si>
  <si>
    <t>ビット逆順ソート</t>
    <rPh sb="3" eb="5">
      <t>ギャクジュン</t>
    </rPh>
    <phoneticPr fontId="1"/>
  </si>
  <si>
    <t>tw1(real)</t>
    <phoneticPr fontId="1"/>
  </si>
  <si>
    <t>tw1(imag)</t>
    <phoneticPr fontId="1"/>
  </si>
  <si>
    <t>mo1</t>
    <phoneticPr fontId="1"/>
  </si>
  <si>
    <t>st1</t>
    <phoneticPr fontId="1"/>
  </si>
  <si>
    <t>tw2(real)</t>
    <phoneticPr fontId="1"/>
  </si>
  <si>
    <t>tw2(imag)</t>
    <phoneticPr fontId="1"/>
  </si>
  <si>
    <t>mo2(real)</t>
    <phoneticPr fontId="1"/>
  </si>
  <si>
    <t>mo2(imag)</t>
    <phoneticPr fontId="1"/>
  </si>
  <si>
    <t>st2(real)</t>
    <phoneticPr fontId="1"/>
  </si>
  <si>
    <t>st2(imag)</t>
    <phoneticPr fontId="1"/>
  </si>
  <si>
    <t>tw3(real)</t>
    <phoneticPr fontId="1"/>
  </si>
  <si>
    <t>tw3(imag)</t>
    <phoneticPr fontId="1"/>
  </si>
  <si>
    <t>mo3(real)</t>
    <phoneticPr fontId="1"/>
  </si>
  <si>
    <t>mo3(imag)</t>
    <phoneticPr fontId="1"/>
  </si>
  <si>
    <t>st3(real)</t>
    <phoneticPr fontId="1"/>
  </si>
  <si>
    <t>st3(imag)</t>
    <phoneticPr fontId="1"/>
  </si>
  <si>
    <t>入力　x[n]</t>
    <rPh sb="0" eb="2">
      <t>ニュウリョク</t>
    </rPh>
    <phoneticPr fontId="1"/>
  </si>
  <si>
    <t>入力　x[n]</t>
    <rPh sb="0" eb="2">
      <t>ニュウリョク</t>
    </rPh>
    <phoneticPr fontId="1"/>
  </si>
  <si>
    <t>8点FFTはこのフローで演算→</t>
    <rPh sb="1" eb="2">
      <t>テン</t>
    </rPh>
    <rPh sb="12" eb="14">
      <t>エンザン</t>
    </rPh>
    <phoneticPr fontId="1"/>
  </si>
  <si>
    <t>8点DFTはこの行列乗算↓</t>
    <rPh sb="1" eb="2">
      <t>テン</t>
    </rPh>
    <rPh sb="8" eb="12">
      <t>ギョウレツジョウザン</t>
    </rPh>
    <phoneticPr fontId="1"/>
  </si>
  <si>
    <t>8点FFT（図2）の計算</t>
    <rPh sb="1" eb="2">
      <t>テン</t>
    </rPh>
    <rPh sb="6" eb="7">
      <t>ズ</t>
    </rPh>
    <rPh sb="10" eb="12">
      <t>ケイサン</t>
    </rPh>
    <phoneticPr fontId="1"/>
  </si>
  <si>
    <t>8点DFT（図1）の計算</t>
    <rPh sb="1" eb="2">
      <t>テン</t>
    </rPh>
    <rPh sb="6" eb="7">
      <t>ズ</t>
    </rPh>
    <rPh sb="10" eb="12">
      <t>ケイサン</t>
    </rPh>
    <phoneticPr fontId="1"/>
  </si>
  <si>
    <t>DFT結果　X[k] の実数部</t>
    <rPh sb="3" eb="5">
      <t>ケッカ</t>
    </rPh>
    <rPh sb="12" eb="15">
      <t>ジッスウブ</t>
    </rPh>
    <phoneticPr fontId="1"/>
  </si>
  <si>
    <t>DFT結果　X[k] の虚数部</t>
    <rPh sb="3" eb="5">
      <t>ケッカ</t>
    </rPh>
    <rPh sb="12" eb="15">
      <t>キョスウブ</t>
    </rPh>
    <phoneticPr fontId="1"/>
  </si>
  <si>
    <t>↑FFT結果　X[k]の実数部</t>
    <rPh sb="4" eb="6">
      <t>ケッカ</t>
    </rPh>
    <rPh sb="12" eb="15">
      <t>ジッスウブ</t>
    </rPh>
    <phoneticPr fontId="1"/>
  </si>
  <si>
    <t>↑FFT結果　X[k]の虚数部</t>
    <rPh sb="4" eb="6">
      <t>ケッカ</t>
    </rPh>
    <rPh sb="12" eb="14">
      <t>キョスウ</t>
    </rPh>
    <rPh sb="14" eb="15">
      <t>ブ</t>
    </rPh>
    <phoneticPr fontId="1"/>
  </si>
  <si>
    <t>2024/03/27 : version 1.0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</si>
</sst>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0_);[Red]\(0.000\)"/>
  </numFmts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176" fontId="0" fillId="0" borderId="0" xfId="0" applyNumberFormat="1"/>
    <xf numFmtId="177" fontId="0" fillId="0" borderId="0" xfId="0" applyNumberFormat="1"/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32</xdr:row>
      <xdr:rowOff>38100</xdr:rowOff>
    </xdr:from>
    <xdr:to>
      <xdr:col>5</xdr:col>
      <xdr:colOff>675604</xdr:colOff>
      <xdr:row>51</xdr:row>
      <xdr:rowOff>18645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695950"/>
          <a:ext cx="5371429" cy="3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9</xdr:row>
      <xdr:rowOff>76200</xdr:rowOff>
    </xdr:from>
    <xdr:to>
      <xdr:col>5</xdr:col>
      <xdr:colOff>208969</xdr:colOff>
      <xdr:row>29</xdr:row>
      <xdr:rowOff>37676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790700"/>
          <a:ext cx="4647619" cy="3390476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9</xdr:row>
      <xdr:rowOff>76200</xdr:rowOff>
    </xdr:from>
    <xdr:to>
      <xdr:col>8</xdr:col>
      <xdr:colOff>152400</xdr:colOff>
      <xdr:row>28</xdr:row>
      <xdr:rowOff>81281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790700"/>
          <a:ext cx="1733550" cy="3262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104774</xdr:colOff>
      <xdr:row>31</xdr:row>
      <xdr:rowOff>0</xdr:rowOff>
    </xdr:from>
    <xdr:to>
      <xdr:col>11</xdr:col>
      <xdr:colOff>271551</xdr:colOff>
      <xdr:row>52</xdr:row>
      <xdr:rowOff>119053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62599" y="5314950"/>
          <a:ext cx="3595777" cy="3719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11</xdr:row>
      <xdr:rowOff>133350</xdr:rowOff>
    </xdr:from>
    <xdr:to>
      <xdr:col>2</xdr:col>
      <xdr:colOff>1904419</xdr:colOff>
      <xdr:row>31</xdr:row>
      <xdr:rowOff>94826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2019300"/>
          <a:ext cx="4647619" cy="3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11</xdr:col>
      <xdr:colOff>189790</xdr:colOff>
      <xdr:row>39</xdr:row>
      <xdr:rowOff>104162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1885950"/>
          <a:ext cx="5676190" cy="4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3"/>
  <sheetViews>
    <sheetView tabSelected="1" workbookViewId="0">
      <selection activeCell="J9" sqref="J9"/>
    </sheetView>
  </sheetViews>
  <sheetFormatPr defaultRowHeight="13.5"/>
  <cols>
    <col min="1" max="1" width="26.625" customWidth="1"/>
  </cols>
  <sheetData>
    <row r="1" spans="1:2">
      <c r="A1" t="s">
        <v>8</v>
      </c>
    </row>
    <row r="3" spans="1:2">
      <c r="A3" t="s">
        <v>4</v>
      </c>
    </row>
    <row r="4" spans="1:2">
      <c r="A4" t="s">
        <v>9</v>
      </c>
      <c r="B4" t="s">
        <v>18</v>
      </c>
    </row>
    <row r="5" spans="1:2">
      <c r="A5" t="s">
        <v>10</v>
      </c>
      <c r="B5" t="s">
        <v>12</v>
      </c>
    </row>
    <row r="6" spans="1:2">
      <c r="A6" t="s">
        <v>11</v>
      </c>
      <c r="B6" t="s">
        <v>15</v>
      </c>
    </row>
    <row r="7" spans="1:2">
      <c r="A7" t="s">
        <v>16</v>
      </c>
      <c r="B7" t="s">
        <v>49</v>
      </c>
    </row>
    <row r="8" spans="1:2">
      <c r="A8" t="s">
        <v>17</v>
      </c>
      <c r="B8" t="s">
        <v>48</v>
      </c>
    </row>
    <row r="31" spans="4:4">
      <c r="D31" t="s">
        <v>13</v>
      </c>
    </row>
    <row r="37" spans="2:2">
      <c r="B37" s="1"/>
    </row>
    <row r="53" spans="1:4">
      <c r="D53" t="s">
        <v>14</v>
      </c>
    </row>
    <row r="56" spans="1:4">
      <c r="A56" t="s">
        <v>1</v>
      </c>
    </row>
    <row r="57" spans="1:4">
      <c r="A57" t="s">
        <v>54</v>
      </c>
      <c r="B57" t="s">
        <v>6</v>
      </c>
    </row>
    <row r="59" spans="1:4">
      <c r="A59" t="s">
        <v>0</v>
      </c>
    </row>
    <row r="61" spans="1:4">
      <c r="A61" t="s">
        <v>5</v>
      </c>
    </row>
    <row r="62" spans="1:4">
      <c r="A62" t="s">
        <v>2</v>
      </c>
    </row>
    <row r="63" spans="1:4">
      <c r="A63" t="s">
        <v>3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"/>
  <sheetViews>
    <sheetView workbookViewId="0">
      <selection activeCell="D15" sqref="D15"/>
    </sheetView>
  </sheetViews>
  <sheetFormatPr defaultRowHeight="13.5"/>
  <cols>
    <col min="1" max="1" width="8.625" customWidth="1"/>
    <col min="2" max="2" width="22.125" customWidth="1"/>
    <col min="3" max="3" width="38.375" customWidth="1"/>
    <col min="4" max="4" width="33.375" customWidth="1"/>
    <col min="5" max="5" width="41.75" customWidth="1"/>
    <col min="6" max="6" width="32.75" customWidth="1"/>
    <col min="7" max="7" width="43" customWidth="1"/>
    <col min="8" max="8" width="30.875" customWidth="1"/>
    <col min="9" max="9" width="37.25" customWidth="1"/>
  </cols>
  <sheetData>
    <row r="1" spans="1:9">
      <c r="A1" t="s">
        <v>7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</row>
    <row r="2" spans="1:9">
      <c r="A2">
        <v>0</v>
      </c>
      <c r="B2" t="str">
        <f>IMEXP(COMPLEX(0, -2*PI()*((ROW()-2)/8)*(COLUMN()-2)))</f>
        <v>1</v>
      </c>
      <c r="C2" t="str">
        <f t="shared" ref="C2:I2" si="0">IMEXP(COMPLEX(0, -2*PI()*((ROW()-2)/8)*(COLUMN()-2)))</f>
        <v>1</v>
      </c>
      <c r="D2" t="str">
        <f t="shared" si="0"/>
        <v>1</v>
      </c>
      <c r="E2" t="str">
        <f t="shared" si="0"/>
        <v>1</v>
      </c>
      <c r="F2" t="str">
        <f t="shared" si="0"/>
        <v>1</v>
      </c>
      <c r="G2" t="str">
        <f t="shared" si="0"/>
        <v>1</v>
      </c>
      <c r="H2" t="str">
        <f t="shared" si="0"/>
        <v>1</v>
      </c>
      <c r="I2" t="str">
        <f t="shared" si="0"/>
        <v>1</v>
      </c>
    </row>
    <row r="3" spans="1:9">
      <c r="A3">
        <v>1</v>
      </c>
      <c r="B3" t="str">
        <f t="shared" ref="B3:I9" si="1">IMEXP(COMPLEX(0, -2*PI()*((ROW()-2)/8)*(COLUMN()-2)))</f>
        <v>1</v>
      </c>
      <c r="C3" t="str">
        <f t="shared" si="1"/>
        <v>0.707106781186548-0.707106781186547i</v>
      </c>
      <c r="D3" t="str">
        <f t="shared" si="1"/>
        <v>-3.49145625605507E-15-i</v>
      </c>
      <c r="E3" t="str">
        <f t="shared" si="1"/>
        <v>-0.707106781186544-0.707106781186551i</v>
      </c>
      <c r="F3" t="str">
        <f t="shared" si="1"/>
        <v>-1-3.2311393144413E-15i</v>
      </c>
      <c r="G3" t="str">
        <f t="shared" si="1"/>
        <v>-0.707106781186549+0.707106781186546i</v>
      </c>
      <c r="H3" t="str">
        <f t="shared" si="1"/>
        <v>-1.83772268236293E-16+i</v>
      </c>
      <c r="I3" t="str">
        <f t="shared" si="1"/>
        <v>0.707106781186549+0.707106781186546i</v>
      </c>
    </row>
    <row r="4" spans="1:9">
      <c r="A4">
        <v>2</v>
      </c>
      <c r="B4" t="str">
        <f t="shared" si="1"/>
        <v>1</v>
      </c>
      <c r="C4" t="str">
        <f t="shared" si="1"/>
        <v>-3.49145625605507E-15-i</v>
      </c>
      <c r="D4" t="str">
        <f t="shared" si="1"/>
        <v>-1-3.2311393144413E-15i</v>
      </c>
      <c r="E4" t="str">
        <f t="shared" si="1"/>
        <v>-1.83772268236293E-16+i</v>
      </c>
      <c r="F4" t="str">
        <f t="shared" si="1"/>
        <v>1-3.30768398781878E-15i</v>
      </c>
      <c r="G4" t="str">
        <f t="shared" si="1"/>
        <v>2.97082237282753E-15-i</v>
      </c>
      <c r="H4" t="str">
        <f t="shared" si="1"/>
        <v>-1-3.67544536472586E-16i</v>
      </c>
      <c r="I4" t="str">
        <f t="shared" si="1"/>
        <v>2.44401937923855E-14+i</v>
      </c>
    </row>
    <row r="5" spans="1:9">
      <c r="A5">
        <v>3</v>
      </c>
      <c r="B5" t="str">
        <f t="shared" si="1"/>
        <v>1</v>
      </c>
      <c r="C5" t="str">
        <f t="shared" si="1"/>
        <v>-0.707106781186544-0.707106781186551i</v>
      </c>
      <c r="D5" t="str">
        <f t="shared" si="1"/>
        <v>-1.83772268236293E-16+i</v>
      </c>
      <c r="E5" t="str">
        <f t="shared" si="1"/>
        <v>0.707106781186551-0.707106781186544i</v>
      </c>
      <c r="F5" t="str">
        <f t="shared" si="1"/>
        <v>-1-3.67544536472586E-16i</v>
      </c>
      <c r="G5" t="str">
        <f t="shared" si="1"/>
        <v>0.70710678118653+0.707106781186565i</v>
      </c>
      <c r="H5" t="str">
        <f t="shared" si="1"/>
        <v>-2.96467494650954E-14-i</v>
      </c>
      <c r="I5" t="str">
        <f t="shared" si="1"/>
        <v>-0.707106781186557+0.707106781186538i</v>
      </c>
    </row>
    <row r="6" spans="1:9">
      <c r="A6">
        <v>4</v>
      </c>
      <c r="B6" t="str">
        <f t="shared" si="1"/>
        <v>1</v>
      </c>
      <c r="C6" t="str">
        <f t="shared" si="1"/>
        <v>-1-3.2311393144413E-15i</v>
      </c>
      <c r="D6" t="str">
        <f t="shared" si="1"/>
        <v>1-3.30768398781878E-15i</v>
      </c>
      <c r="E6" t="str">
        <f t="shared" si="1"/>
        <v>-1-3.67544536472586E-16i</v>
      </c>
      <c r="F6" t="str">
        <f t="shared" si="1"/>
        <v>1-2.79316500484406E-14i</v>
      </c>
      <c r="G6" t="str">
        <f t="shared" si="1"/>
        <v>-1+3.31382057211504E-14i</v>
      </c>
      <c r="H6" t="str">
        <f t="shared" si="1"/>
        <v>1-4.18974750726608E-14i</v>
      </c>
      <c r="I6" t="str">
        <f t="shared" si="1"/>
        <v>-1+4.8880387584771E-14i</v>
      </c>
    </row>
    <row r="7" spans="1:9">
      <c r="A7">
        <v>5</v>
      </c>
      <c r="B7" t="str">
        <f t="shared" si="1"/>
        <v>1</v>
      </c>
      <c r="C7" t="str">
        <f t="shared" si="1"/>
        <v>-0.707106781186549+0.707106781186546i</v>
      </c>
      <c r="D7" t="str">
        <f t="shared" si="1"/>
        <v>2.97082237282753E-15-i</v>
      </c>
      <c r="E7" t="str">
        <f t="shared" si="1"/>
        <v>0.70710678118653+0.707106781186565i</v>
      </c>
      <c r="F7" t="str">
        <f t="shared" si="1"/>
        <v>-1+3.31382057211504E-14i</v>
      </c>
      <c r="G7" t="str">
        <f t="shared" si="1"/>
        <v>0.707106781186552-0.707106781186543i</v>
      </c>
      <c r="H7" t="str">
        <f t="shared" si="1"/>
        <v>-4.88804960049882E-14+i</v>
      </c>
      <c r="I7" t="str">
        <f t="shared" si="1"/>
        <v>-0.707106781186554-0.707106781186541i</v>
      </c>
    </row>
    <row r="8" spans="1:9">
      <c r="A8">
        <v>6</v>
      </c>
      <c r="B8" t="str">
        <f t="shared" si="1"/>
        <v>1</v>
      </c>
      <c r="C8" t="str">
        <f t="shared" si="1"/>
        <v>-1.83772268236293E-16+i</v>
      </c>
      <c r="D8" t="str">
        <f t="shared" si="1"/>
        <v>-1-3.67544536472586E-16i</v>
      </c>
      <c r="E8" t="str">
        <f t="shared" si="1"/>
        <v>-2.96467494650954E-14-i</v>
      </c>
      <c r="F8" t="str">
        <f t="shared" si="1"/>
        <v>1-4.18974750726608E-14i</v>
      </c>
      <c r="G8" t="str">
        <f t="shared" si="1"/>
        <v>-4.88804960049882E-14+i</v>
      </c>
      <c r="H8" t="str">
        <f t="shared" si="1"/>
        <v>-1-4.01824840762233E-14i</v>
      </c>
      <c r="I8" t="str">
        <f t="shared" si="1"/>
        <v>2.79317584686578E-14-i</v>
      </c>
    </row>
    <row r="9" spans="1:9">
      <c r="A9">
        <v>7</v>
      </c>
      <c r="B9" t="str">
        <f t="shared" si="1"/>
        <v>1</v>
      </c>
      <c r="C9" t="str">
        <f t="shared" si="1"/>
        <v>0.707106781186549+0.707106781186546i</v>
      </c>
      <c r="D9" t="str">
        <f t="shared" si="1"/>
        <v>2.44401937923855E-14+i</v>
      </c>
      <c r="E9" t="str">
        <f t="shared" si="1"/>
        <v>-0.707106781186557+0.707106781186538i</v>
      </c>
      <c r="F9" t="str">
        <f t="shared" si="1"/>
        <v>-1+4.8880387584771E-14i</v>
      </c>
      <c r="G9" t="str">
        <f t="shared" si="1"/>
        <v>-0.707106781186554-0.707106781186541i</v>
      </c>
      <c r="H9" t="str">
        <f t="shared" si="1"/>
        <v>2.79317584686578E-14-i</v>
      </c>
      <c r="I9" t="str">
        <f t="shared" si="1"/>
        <v>0.707106781186525-0.70710678118657i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"/>
  <sheetViews>
    <sheetView workbookViewId="0">
      <selection activeCell="F17" sqref="F17"/>
    </sheetView>
  </sheetViews>
  <sheetFormatPr defaultRowHeight="13.5"/>
  <cols>
    <col min="1" max="1" width="8.625" customWidth="1"/>
  </cols>
  <sheetData>
    <row r="1" spans="1:9">
      <c r="A1" t="s">
        <v>7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</row>
    <row r="2" spans="1:9">
      <c r="A2">
        <v>0</v>
      </c>
      <c r="B2" s="2">
        <f>IMREAL(matTwiddle!B2)</f>
        <v>1</v>
      </c>
      <c r="C2" s="2">
        <f>IMREAL(matTwiddle!C2)</f>
        <v>1</v>
      </c>
      <c r="D2" s="2">
        <f>IMREAL(matTwiddle!D2)</f>
        <v>1</v>
      </c>
      <c r="E2" s="2">
        <f>IMREAL(matTwiddle!E2)</f>
        <v>1</v>
      </c>
      <c r="F2" s="2">
        <f>IMREAL(matTwiddle!F2)</f>
        <v>1</v>
      </c>
      <c r="G2" s="2">
        <f>IMREAL(matTwiddle!G2)</f>
        <v>1</v>
      </c>
      <c r="H2" s="2">
        <f>IMREAL(matTwiddle!H2)</f>
        <v>1</v>
      </c>
      <c r="I2" s="2">
        <f>IMREAL(matTwiddle!I2)</f>
        <v>1</v>
      </c>
    </row>
    <row r="3" spans="1:9">
      <c r="A3">
        <v>1</v>
      </c>
      <c r="B3" s="2">
        <f>IMREAL(matTwiddle!B3)</f>
        <v>1</v>
      </c>
      <c r="C3" s="2">
        <f>IMREAL(matTwiddle!C3)</f>
        <v>0.70710678118654802</v>
      </c>
      <c r="D3" s="2">
        <f>IMREAL(matTwiddle!D3)</f>
        <v>-3.4914562560550699E-15</v>
      </c>
      <c r="E3" s="2">
        <f>IMREAL(matTwiddle!E3)</f>
        <v>-0.70710678118654402</v>
      </c>
      <c r="F3" s="2">
        <f>IMREAL(matTwiddle!F3)</f>
        <v>-1</v>
      </c>
      <c r="G3" s="2">
        <f>IMREAL(matTwiddle!G3)</f>
        <v>-0.70710678118654902</v>
      </c>
      <c r="H3" s="2">
        <f>IMREAL(matTwiddle!H3)</f>
        <v>-1.83772268236293E-16</v>
      </c>
      <c r="I3" s="2">
        <f>IMREAL(matTwiddle!I3)</f>
        <v>0.70710678118654902</v>
      </c>
    </row>
    <row r="4" spans="1:9">
      <c r="A4">
        <v>2</v>
      </c>
      <c r="B4" s="2">
        <f>IMREAL(matTwiddle!B4)</f>
        <v>1</v>
      </c>
      <c r="C4" s="2">
        <f>IMREAL(matTwiddle!C4)</f>
        <v>-3.4914562560550699E-15</v>
      </c>
      <c r="D4" s="2">
        <f>IMREAL(matTwiddle!D4)</f>
        <v>-1</v>
      </c>
      <c r="E4" s="2">
        <f>IMREAL(matTwiddle!E4)</f>
        <v>-1.83772268236293E-16</v>
      </c>
      <c r="F4" s="2">
        <f>IMREAL(matTwiddle!F4)</f>
        <v>1</v>
      </c>
      <c r="G4" s="2">
        <f>IMREAL(matTwiddle!G4)</f>
        <v>2.9708223728275299E-15</v>
      </c>
      <c r="H4" s="2">
        <f>IMREAL(matTwiddle!H4)</f>
        <v>-1</v>
      </c>
      <c r="I4" s="2">
        <f>IMREAL(matTwiddle!I4)</f>
        <v>2.4440193792385499E-14</v>
      </c>
    </row>
    <row r="5" spans="1:9">
      <c r="A5">
        <v>3</v>
      </c>
      <c r="B5" s="2">
        <f>IMREAL(matTwiddle!B5)</f>
        <v>1</v>
      </c>
      <c r="C5" s="2">
        <f>IMREAL(matTwiddle!C5)</f>
        <v>-0.70710678118654402</v>
      </c>
      <c r="D5" s="2">
        <f>IMREAL(matTwiddle!D5)</f>
        <v>-1.83772268236293E-16</v>
      </c>
      <c r="E5" s="2">
        <f>IMREAL(matTwiddle!E5)</f>
        <v>0.70710678118655101</v>
      </c>
      <c r="F5" s="2">
        <f>IMREAL(matTwiddle!F5)</f>
        <v>-1</v>
      </c>
      <c r="G5" s="2">
        <f>IMREAL(matTwiddle!G5)</f>
        <v>0.70710678118653003</v>
      </c>
      <c r="H5" s="2">
        <f>IMREAL(matTwiddle!H5)</f>
        <v>-2.9646749465095398E-14</v>
      </c>
      <c r="I5" s="2">
        <f>IMREAL(matTwiddle!I5)</f>
        <v>-0.70710678118655701</v>
      </c>
    </row>
    <row r="6" spans="1:9">
      <c r="A6">
        <v>4</v>
      </c>
      <c r="B6" s="2">
        <f>IMREAL(matTwiddle!B6)</f>
        <v>1</v>
      </c>
      <c r="C6" s="2">
        <f>IMREAL(matTwiddle!C6)</f>
        <v>-1</v>
      </c>
      <c r="D6" s="2">
        <f>IMREAL(matTwiddle!D6)</f>
        <v>1</v>
      </c>
      <c r="E6" s="2">
        <f>IMREAL(matTwiddle!E6)</f>
        <v>-1</v>
      </c>
      <c r="F6" s="2">
        <f>IMREAL(matTwiddle!F6)</f>
        <v>1</v>
      </c>
      <c r="G6" s="2">
        <f>IMREAL(matTwiddle!G6)</f>
        <v>-1</v>
      </c>
      <c r="H6" s="2">
        <f>IMREAL(matTwiddle!H6)</f>
        <v>1</v>
      </c>
      <c r="I6" s="2">
        <f>IMREAL(matTwiddle!I6)</f>
        <v>-1</v>
      </c>
    </row>
    <row r="7" spans="1:9">
      <c r="A7">
        <v>5</v>
      </c>
      <c r="B7" s="2">
        <f>IMREAL(matTwiddle!B7)</f>
        <v>1</v>
      </c>
      <c r="C7" s="2">
        <f>IMREAL(matTwiddle!C7)</f>
        <v>-0.70710678118654902</v>
      </c>
      <c r="D7" s="2">
        <f>IMREAL(matTwiddle!D7)</f>
        <v>2.9708223728275299E-15</v>
      </c>
      <c r="E7" s="2">
        <f>IMREAL(matTwiddle!E7)</f>
        <v>0.70710678118653003</v>
      </c>
      <c r="F7" s="2">
        <f>IMREAL(matTwiddle!F7)</f>
        <v>-1</v>
      </c>
      <c r="G7" s="2">
        <f>IMREAL(matTwiddle!G7)</f>
        <v>0.70710678118655201</v>
      </c>
      <c r="H7" s="2">
        <f>IMREAL(matTwiddle!H7)</f>
        <v>-4.8880496004988202E-14</v>
      </c>
      <c r="I7" s="2">
        <f>IMREAL(matTwiddle!I7)</f>
        <v>-0.70710678118655401</v>
      </c>
    </row>
    <row r="8" spans="1:9">
      <c r="A8">
        <v>6</v>
      </c>
      <c r="B8" s="2">
        <f>IMREAL(matTwiddle!B8)</f>
        <v>1</v>
      </c>
      <c r="C8" s="2">
        <f>IMREAL(matTwiddle!C8)</f>
        <v>-1.83772268236293E-16</v>
      </c>
      <c r="D8" s="2">
        <f>IMREAL(matTwiddle!D8)</f>
        <v>-1</v>
      </c>
      <c r="E8" s="2">
        <f>IMREAL(matTwiddle!E8)</f>
        <v>-2.9646749465095398E-14</v>
      </c>
      <c r="F8" s="2">
        <f>IMREAL(matTwiddle!F8)</f>
        <v>1</v>
      </c>
      <c r="G8" s="2">
        <f>IMREAL(matTwiddle!G8)</f>
        <v>-4.8880496004988202E-14</v>
      </c>
      <c r="H8" s="2">
        <f>IMREAL(matTwiddle!H8)</f>
        <v>-1</v>
      </c>
      <c r="I8" s="2">
        <f>IMREAL(matTwiddle!I8)</f>
        <v>2.7931758468657799E-14</v>
      </c>
    </row>
    <row r="9" spans="1:9">
      <c r="A9">
        <v>7</v>
      </c>
      <c r="B9" s="2">
        <f>IMREAL(matTwiddle!B9)</f>
        <v>1</v>
      </c>
      <c r="C9" s="2">
        <f>IMREAL(matTwiddle!C9)</f>
        <v>0.70710678118654902</v>
      </c>
      <c r="D9" s="2">
        <f>IMREAL(matTwiddle!D9)</f>
        <v>2.4440193792385499E-14</v>
      </c>
      <c r="E9" s="2">
        <f>IMREAL(matTwiddle!E9)</f>
        <v>-0.70710678118655701</v>
      </c>
      <c r="F9" s="2">
        <f>IMREAL(matTwiddle!F9)</f>
        <v>-1</v>
      </c>
      <c r="G9" s="2">
        <f>IMREAL(matTwiddle!G9)</f>
        <v>-0.70710678118655401</v>
      </c>
      <c r="H9" s="2">
        <f>IMREAL(matTwiddle!H9)</f>
        <v>2.7931758468657799E-14</v>
      </c>
      <c r="I9" s="2">
        <f>IMREAL(matTwiddle!I9)</f>
        <v>0.70710678118652504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9"/>
  <sheetViews>
    <sheetView workbookViewId="0">
      <selection activeCell="F25" sqref="F25"/>
    </sheetView>
  </sheetViews>
  <sheetFormatPr defaultRowHeight="13.5"/>
  <cols>
    <col min="1" max="1" width="8.625" customWidth="1"/>
  </cols>
  <sheetData>
    <row r="1" spans="1:9">
      <c r="A1" t="s">
        <v>7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</row>
    <row r="2" spans="1:9">
      <c r="A2">
        <v>0</v>
      </c>
      <c r="B2" s="2">
        <f>IMAGINARY(matTwiddle!B2)</f>
        <v>0</v>
      </c>
      <c r="C2" s="2">
        <f>IMAGINARY(matTwiddle!C2)</f>
        <v>0</v>
      </c>
      <c r="D2" s="2">
        <f>IMAGINARY(matTwiddle!D2)</f>
        <v>0</v>
      </c>
      <c r="E2" s="2">
        <f>IMAGINARY(matTwiddle!E2)</f>
        <v>0</v>
      </c>
      <c r="F2" s="2">
        <f>IMAGINARY(matTwiddle!F2)</f>
        <v>0</v>
      </c>
      <c r="G2" s="2">
        <f>IMAGINARY(matTwiddle!G2)</f>
        <v>0</v>
      </c>
      <c r="H2" s="2">
        <f>IMAGINARY(matTwiddle!H2)</f>
        <v>0</v>
      </c>
      <c r="I2" s="2">
        <f>IMAGINARY(matTwiddle!I2)</f>
        <v>0</v>
      </c>
    </row>
    <row r="3" spans="1:9">
      <c r="A3">
        <v>1</v>
      </c>
      <c r="B3" s="2">
        <f>IMAGINARY(matTwiddle!B3)</f>
        <v>0</v>
      </c>
      <c r="C3" s="2">
        <f>IMAGINARY(matTwiddle!C3)</f>
        <v>-0.70710678118654702</v>
      </c>
      <c r="D3" s="2">
        <f>IMAGINARY(matTwiddle!D3)</f>
        <v>-1</v>
      </c>
      <c r="E3" s="2">
        <f>IMAGINARY(matTwiddle!E3)</f>
        <v>-0.70710678118655101</v>
      </c>
      <c r="F3" s="2">
        <f>IMAGINARY(matTwiddle!F3)</f>
        <v>-3.2311393144412999E-15</v>
      </c>
      <c r="G3" s="2">
        <f>IMAGINARY(matTwiddle!G3)</f>
        <v>0.70710678118654602</v>
      </c>
      <c r="H3" s="2">
        <f>IMAGINARY(matTwiddle!H3)</f>
        <v>1</v>
      </c>
      <c r="I3" s="2">
        <f>IMAGINARY(matTwiddle!I3)</f>
        <v>0.70710678118654602</v>
      </c>
    </row>
    <row r="4" spans="1:9">
      <c r="A4">
        <v>2</v>
      </c>
      <c r="B4" s="2">
        <f>IMAGINARY(matTwiddle!B4)</f>
        <v>0</v>
      </c>
      <c r="C4" s="2">
        <f>IMAGINARY(matTwiddle!C4)</f>
        <v>-1</v>
      </c>
      <c r="D4" s="2">
        <f>IMAGINARY(matTwiddle!D4)</f>
        <v>-3.2311393144412999E-15</v>
      </c>
      <c r="E4" s="2">
        <f>IMAGINARY(matTwiddle!E4)</f>
        <v>1</v>
      </c>
      <c r="F4" s="2">
        <f>IMAGINARY(matTwiddle!F4)</f>
        <v>-3.3076839878187801E-15</v>
      </c>
      <c r="G4" s="2">
        <f>IMAGINARY(matTwiddle!G4)</f>
        <v>-1</v>
      </c>
      <c r="H4" s="2">
        <f>IMAGINARY(matTwiddle!H4)</f>
        <v>-3.67544536472586E-16</v>
      </c>
      <c r="I4" s="2">
        <f>IMAGINARY(matTwiddle!I4)</f>
        <v>1</v>
      </c>
    </row>
    <row r="5" spans="1:9">
      <c r="A5">
        <v>3</v>
      </c>
      <c r="B5" s="2">
        <f>IMAGINARY(matTwiddle!B5)</f>
        <v>0</v>
      </c>
      <c r="C5" s="2">
        <f>IMAGINARY(matTwiddle!C5)</f>
        <v>-0.70710678118655101</v>
      </c>
      <c r="D5" s="2">
        <f>IMAGINARY(matTwiddle!D5)</f>
        <v>1</v>
      </c>
      <c r="E5" s="2">
        <f>IMAGINARY(matTwiddle!E5)</f>
        <v>-0.70710678118654402</v>
      </c>
      <c r="F5" s="2">
        <f>IMAGINARY(matTwiddle!F5)</f>
        <v>-3.67544536472586E-16</v>
      </c>
      <c r="G5" s="2">
        <f>IMAGINARY(matTwiddle!G5)</f>
        <v>0.707106781186565</v>
      </c>
      <c r="H5" s="2">
        <f>IMAGINARY(matTwiddle!H5)</f>
        <v>-1</v>
      </c>
      <c r="I5" s="2">
        <f>IMAGINARY(matTwiddle!I5)</f>
        <v>0.70710678118653802</v>
      </c>
    </row>
    <row r="6" spans="1:9">
      <c r="A6">
        <v>4</v>
      </c>
      <c r="B6" s="2">
        <f>IMAGINARY(matTwiddle!B6)</f>
        <v>0</v>
      </c>
      <c r="C6" s="2">
        <f>IMAGINARY(matTwiddle!C6)</f>
        <v>-3.2311393144412999E-15</v>
      </c>
      <c r="D6" s="2">
        <f>IMAGINARY(matTwiddle!D6)</f>
        <v>-3.3076839878187801E-15</v>
      </c>
      <c r="E6" s="2">
        <f>IMAGINARY(matTwiddle!E6)</f>
        <v>-3.67544536472586E-16</v>
      </c>
      <c r="F6" s="2">
        <f>IMAGINARY(matTwiddle!F6)</f>
        <v>-2.79316500484406E-14</v>
      </c>
      <c r="G6" s="2">
        <f>IMAGINARY(matTwiddle!G6)</f>
        <v>3.3138205721150398E-14</v>
      </c>
      <c r="H6" s="2">
        <f>IMAGINARY(matTwiddle!H6)</f>
        <v>-4.1897475072660801E-14</v>
      </c>
      <c r="I6" s="2">
        <f>IMAGINARY(matTwiddle!I6)</f>
        <v>4.8880387584770998E-14</v>
      </c>
    </row>
    <row r="7" spans="1:9">
      <c r="A7">
        <v>5</v>
      </c>
      <c r="B7" s="2">
        <f>IMAGINARY(matTwiddle!B7)</f>
        <v>0</v>
      </c>
      <c r="C7" s="2">
        <f>IMAGINARY(matTwiddle!C7)</f>
        <v>0.70710678118654602</v>
      </c>
      <c r="D7" s="2">
        <f>IMAGINARY(matTwiddle!D7)</f>
        <v>-1</v>
      </c>
      <c r="E7" s="2">
        <f>IMAGINARY(matTwiddle!E7)</f>
        <v>0.707106781186565</v>
      </c>
      <c r="F7" s="2">
        <f>IMAGINARY(matTwiddle!F7)</f>
        <v>3.3138205721150398E-14</v>
      </c>
      <c r="G7" s="2">
        <f>IMAGINARY(matTwiddle!G7)</f>
        <v>-0.70710678118654302</v>
      </c>
      <c r="H7" s="2">
        <f>IMAGINARY(matTwiddle!H7)</f>
        <v>1</v>
      </c>
      <c r="I7" s="2">
        <f>IMAGINARY(matTwiddle!I7)</f>
        <v>-0.70710678118654102</v>
      </c>
    </row>
    <row r="8" spans="1:9">
      <c r="A8">
        <v>6</v>
      </c>
      <c r="B8" s="2">
        <f>IMAGINARY(matTwiddle!B8)</f>
        <v>0</v>
      </c>
      <c r="C8" s="2">
        <f>IMAGINARY(matTwiddle!C8)</f>
        <v>1</v>
      </c>
      <c r="D8" s="2">
        <f>IMAGINARY(matTwiddle!D8)</f>
        <v>-3.67544536472586E-16</v>
      </c>
      <c r="E8" s="2">
        <f>IMAGINARY(matTwiddle!E8)</f>
        <v>-1</v>
      </c>
      <c r="F8" s="2">
        <f>IMAGINARY(matTwiddle!F8)</f>
        <v>-4.1897475072660801E-14</v>
      </c>
      <c r="G8" s="2">
        <f>IMAGINARY(matTwiddle!G8)</f>
        <v>1</v>
      </c>
      <c r="H8" s="2">
        <f>IMAGINARY(matTwiddle!H8)</f>
        <v>-4.01824840762233E-14</v>
      </c>
      <c r="I8" s="2">
        <f>IMAGINARY(matTwiddle!I8)</f>
        <v>-1</v>
      </c>
    </row>
    <row r="9" spans="1:9">
      <c r="A9">
        <v>7</v>
      </c>
      <c r="B9" s="2">
        <f>IMAGINARY(matTwiddle!B9)</f>
        <v>0</v>
      </c>
      <c r="C9" s="2">
        <f>IMAGINARY(matTwiddle!C9)</f>
        <v>0.70710678118654602</v>
      </c>
      <c r="D9" s="2">
        <f>IMAGINARY(matTwiddle!D9)</f>
        <v>1</v>
      </c>
      <c r="E9" s="2">
        <f>IMAGINARY(matTwiddle!E9)</f>
        <v>0.70710678118653802</v>
      </c>
      <c r="F9" s="2">
        <f>IMAGINARY(matTwiddle!F9)</f>
        <v>4.8880387584770998E-14</v>
      </c>
      <c r="G9" s="2">
        <f>IMAGINARY(matTwiddle!G9)</f>
        <v>-0.70710678118654102</v>
      </c>
      <c r="H9" s="2">
        <f>IMAGINARY(matTwiddle!H9)</f>
        <v>-1</v>
      </c>
      <c r="I9" s="2">
        <f>IMAGINARY(matTwiddle!I9)</f>
        <v>-0.70710678118657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F16" sqref="F16"/>
    </sheetView>
  </sheetViews>
  <sheetFormatPr defaultRowHeight="13.5"/>
  <cols>
    <col min="1" max="1" width="19.5" style="2" customWidth="1"/>
    <col min="2" max="2" width="25.125" style="2" customWidth="1"/>
    <col min="3" max="3" width="25.375" style="2" customWidth="1"/>
    <col min="4" max="10" width="9" style="2"/>
    <col min="11" max="13" width="9" style="3"/>
  </cols>
  <sheetData>
    <row r="1" spans="1:13" s="6" customFormat="1">
      <c r="A1" s="4" t="s">
        <v>44</v>
      </c>
      <c r="B1" s="4" t="s">
        <v>50</v>
      </c>
      <c r="C1" s="4" t="s">
        <v>51</v>
      </c>
      <c r="D1" s="4"/>
      <c r="E1" s="4"/>
      <c r="F1" s="4"/>
      <c r="G1" s="4"/>
      <c r="H1" s="4"/>
      <c r="I1" s="4"/>
      <c r="J1" s="4"/>
      <c r="K1" s="5"/>
      <c r="L1" s="5"/>
      <c r="M1" s="5"/>
    </row>
    <row r="2" spans="1:13">
      <c r="A2" s="2">
        <v>10</v>
      </c>
      <c r="B2" s="2">
        <f ca="1">OFFSET(A$2, 0, 0) * OFFSET(matReal!B$2, ROW()-2, 0) +OFFSET(A$2, 1, 0) * OFFSET(matReal!B$2, ROW()-2, 1) +OFFSET(A$2, 2, 0) * OFFSET(matReal!B$2, ROW()-2, 2) +OFFSET(A$2, 3, 0) * OFFSET(matReal!B$2, ROW()-2, 3) +OFFSET(A$2, 4, 0) * OFFSET(matReal!B$2, ROW()-2, 4) +OFFSET(A$2, 5, 0) * OFFSET(matReal!B$2, ROW()-2, 5) +OFFSET(A$2, 6, 0) * OFFSET(matReal!B$2, ROW()-2, 6) +OFFSET(A$2, 7, 0) * OFFSET(matReal!B$2, ROW()-2, 7)</f>
        <v>-4</v>
      </c>
      <c r="C2" s="2">
        <f ca="1">OFFSET(A$2, 0, 0) * OFFSET(matImag!B$2, ROW()-2, 0) +OFFSET(A$2, 1, 0) * OFFSET(matImag!B$2, ROW()-2, 1) +OFFSET(A$2, 2, 0) * OFFSET(matImag!B$2, ROW()-2, 2) +OFFSET(A$2, 3, 0) * OFFSET(matImag!B$2, ROW()-2, 3) +OFFSET(A$2, 4, 0) * OFFSET(matImag!B$2, ROW()-2, 4) +OFFSET(A$2, 5, 0) * OFFSET(matImag!B$2, ROW()-2, 5) +OFFSET(A$2, 6, 0) * OFFSET(matImag!B$2, ROW()-2, 6) +OFFSET(A$2, 7, 0) * OFFSET(matImag!B$2, ROW()-2, 7)</f>
        <v>0</v>
      </c>
    </row>
    <row r="3" spans="1:13">
      <c r="A3" s="2">
        <v>-11</v>
      </c>
      <c r="B3" s="2">
        <f ca="1">OFFSET(A$2, 0, 0) * OFFSET(matReal!B$2, ROW()-2, 0) +OFFSET(A$2, 1, 0) * OFFSET(matReal!B$2, ROW()-2, 1) +OFFSET(A$2, 2, 0) * OFFSET(matReal!B$2, ROW()-2, 2) +OFFSET(A$2, 3, 0) * OFFSET(matReal!B$2, ROW()-2, 3) +OFFSET(A$2, 4, 0) * OFFSET(matReal!B$2, ROW()-2, 4) +OFFSET(A$2, 5, 0) * OFFSET(matReal!B$2, ROW()-2, 5) +OFFSET(A$2, 6, 0) * OFFSET(matReal!B$2, ROW()-2, 6) +OFFSET(A$2, 7, 0) * OFFSET(matReal!B$2, ROW()-2, 7)</f>
        <v>29.656854249492429</v>
      </c>
      <c r="C3" s="2">
        <f ca="1">OFFSET(A$2, 0, 0) * OFFSET(matImag!B$2, ROW()-2, 0) +OFFSET(A$2, 1, 0) * OFFSET(matImag!B$2, ROW()-2, 1) +OFFSET(A$2, 2, 0) * OFFSET(matImag!B$2, ROW()-2, 2) +OFFSET(A$2, 3, 0) * OFFSET(matImag!B$2, ROW()-2, 3) +OFFSET(A$2, 4, 0) * OFFSET(matImag!B$2, ROW()-2, 4) +OFFSET(A$2, 5, 0) * OFFSET(matImag!B$2, ROW()-2, 5) +OFFSET(A$2, 6, 0) * OFFSET(matImag!B$2, ROW()-2, 6) +OFFSET(A$2, 7, 0) * OFFSET(matImag!B$2, ROW()-2, 7)</f>
        <v>-28.000000000000007</v>
      </c>
    </row>
    <row r="4" spans="1:13">
      <c r="A4" s="2">
        <v>12</v>
      </c>
      <c r="B4" s="2">
        <f ca="1">OFFSET(A$2, 0, 0) * OFFSET(matReal!B$2, ROW()-2, 0) +OFFSET(A$2, 1, 0) * OFFSET(matReal!B$2, ROW()-2, 1) +OFFSET(A$2, 2, 0) * OFFSET(matReal!B$2, ROW()-2, 2) +OFFSET(A$2, 3, 0) * OFFSET(matReal!B$2, ROW()-2, 3) +OFFSET(A$2, 4, 0) * OFFSET(matReal!B$2, ROW()-2, 4) +OFFSET(A$2, 5, 0) * OFFSET(matReal!B$2, ROW()-2, 5) +OFFSET(A$2, 6, 0) * OFFSET(matReal!B$2, ROW()-2, 6) +OFFSET(A$2, 7, 0) * OFFSET(matReal!B$2, ROW()-2, 7)</f>
        <v>4.0837786711295247E-13</v>
      </c>
      <c r="C4" s="2">
        <f ca="1">OFFSET(A$2, 0, 0) * OFFSET(matImag!B$2, ROW()-2, 0) +OFFSET(A$2, 1, 0) * OFFSET(matImag!B$2, ROW()-2, 1) +OFFSET(A$2, 2, 0) * OFFSET(matImag!B$2, ROW()-2, 2) +OFFSET(A$2, 3, 0) * OFFSET(matImag!B$2, ROW()-2, 3) +OFFSET(A$2, 4, 0) * OFFSET(matImag!B$2, ROW()-2, 4) +OFFSET(A$2, 5, 0) * OFFSET(matImag!B$2, ROW()-2, 5) +OFFSET(A$2, 6, 0) * OFFSET(matImag!B$2, ROW()-2, 6) +OFFSET(A$2, 7, 0) * OFFSET(matImag!B$2, ROW()-2, 7)</f>
        <v>56.000000000000014</v>
      </c>
    </row>
    <row r="5" spans="1:13">
      <c r="A5" s="2">
        <v>13</v>
      </c>
      <c r="B5" s="2">
        <f ca="1">OFFSET(A$2, 0, 0) * OFFSET(matReal!B$2, ROW()-2, 0) +OFFSET(A$2, 1, 0) * OFFSET(matReal!B$2, ROW()-2, 1) +OFFSET(A$2, 2, 0) * OFFSET(matReal!B$2, ROW()-2, 2) +OFFSET(A$2, 3, 0) * OFFSET(matReal!B$2, ROW()-2, 3) +OFFSET(A$2, 4, 0) * OFFSET(matReal!B$2, ROW()-2, 4) +OFFSET(A$2, 5, 0) * OFFSET(matReal!B$2, ROW()-2, 5) +OFFSET(A$2, 6, 0) * OFFSET(matReal!B$2, ROW()-2, 6) +OFFSET(A$2, 7, 0) * OFFSET(matReal!B$2, ROW()-2, 7)</f>
        <v>18.343145750508207</v>
      </c>
      <c r="C5" s="2">
        <f ca="1">OFFSET(A$2, 0, 0) * OFFSET(matImag!B$2, ROW()-2, 0) +OFFSET(A$2, 1, 0) * OFFSET(matImag!B$2, ROW()-2, 1) +OFFSET(A$2, 2, 0) * OFFSET(matImag!B$2, ROW()-2, 2) +OFFSET(A$2, 3, 0) * OFFSET(matImag!B$2, ROW()-2, 3) +OFFSET(A$2, 4, 0) * OFFSET(matImag!B$2, ROW()-2, 4) +OFFSET(A$2, 5, 0) * OFFSET(matImag!B$2, ROW()-2, 5) +OFFSET(A$2, 6, 0) * OFFSET(matImag!B$2, ROW()-2, 6) +OFFSET(A$2, 7, 0) * OFFSET(matImag!B$2, ROW()-2, 7)</f>
        <v>27.999999999999666</v>
      </c>
    </row>
    <row r="6" spans="1:13">
      <c r="A6" s="2">
        <v>-14</v>
      </c>
      <c r="B6" s="2">
        <f ca="1">OFFSET(A$2, 0, 0) * OFFSET(matReal!B$2, ROW()-2, 0) +OFFSET(A$2, 1, 0) * OFFSET(matReal!B$2, ROW()-2, 1) +OFFSET(A$2, 2, 0) * OFFSET(matReal!B$2, ROW()-2, 2) +OFFSET(A$2, 3, 0) * OFFSET(matReal!B$2, ROW()-2, 3) +OFFSET(A$2, 4, 0) * OFFSET(matReal!B$2, ROW()-2, 4) +OFFSET(A$2, 5, 0) * OFFSET(matReal!B$2, ROW()-2, 5) +OFFSET(A$2, 6, 0) * OFFSET(matReal!B$2, ROW()-2, 6) +OFFSET(A$2, 7, 0) * OFFSET(matReal!B$2, ROW()-2, 7)</f>
        <v>-12</v>
      </c>
      <c r="C6" s="2">
        <f ca="1">OFFSET(A$2, 0, 0) * OFFSET(matImag!B$2, ROW()-2, 0) +OFFSET(A$2, 1, 0) * OFFSET(matImag!B$2, ROW()-2, 1) +OFFSET(A$2, 2, 0) * OFFSET(matImag!B$2, ROW()-2, 2) +OFFSET(A$2, 3, 0) * OFFSET(matImag!B$2, ROW()-2, 3) +OFFSET(A$2, 4, 0) * OFFSET(matImag!B$2, ROW()-2, 4) +OFFSET(A$2, 5, 0) * OFFSET(matImag!B$2, ROW()-2, 5) +OFFSET(A$2, 6, 0) * OFFSET(matImag!B$2, ROW()-2, 6) +OFFSET(A$2, 7, 0) * OFFSET(matImag!B$2, ROW()-2, 7)</f>
        <v>1.3863684505954775E-12</v>
      </c>
    </row>
    <row r="7" spans="1:13">
      <c r="A7" s="2">
        <v>-15</v>
      </c>
      <c r="B7" s="2">
        <f ca="1">OFFSET(A$2, 0, 0) * OFFSET(matReal!B$2, ROW()-2, 0) +OFFSET(A$2, 1, 0) * OFFSET(matReal!B$2, ROW()-2, 1) +OFFSET(A$2, 2, 0) * OFFSET(matReal!B$2, ROW()-2, 2) +OFFSET(A$2, 3, 0) * OFFSET(matReal!B$2, ROW()-2, 3) +OFFSET(A$2, 4, 0) * OFFSET(matReal!B$2, ROW()-2, 4) +OFFSET(A$2, 5, 0) * OFFSET(matReal!B$2, ROW()-2, 5) +OFFSET(A$2, 6, 0) * OFFSET(matReal!B$2, ROW()-2, 6) +OFFSET(A$2, 7, 0) * OFFSET(matReal!B$2, ROW()-2, 7)</f>
        <v>18.34314575050805</v>
      </c>
      <c r="C7" s="2">
        <f ca="1">OFFSET(A$2, 0, 0) * OFFSET(matImag!B$2, ROW()-2, 0) +OFFSET(A$2, 1, 0) * OFFSET(matImag!B$2, ROW()-2, 1) +OFFSET(A$2, 2, 0) * OFFSET(matImag!B$2, ROW()-2, 2) +OFFSET(A$2, 3, 0) * OFFSET(matImag!B$2, ROW()-2, 3) +OFFSET(A$2, 4, 0) * OFFSET(matImag!B$2, ROW()-2, 4) +OFFSET(A$2, 5, 0) * OFFSET(matImag!B$2, ROW()-2, 5) +OFFSET(A$2, 6, 0) * OFFSET(matImag!B$2, ROW()-2, 6) +OFFSET(A$2, 7, 0) * OFFSET(matImag!B$2, ROW()-2, 7)</f>
        <v>-28.000000000000178</v>
      </c>
    </row>
    <row r="8" spans="1:13">
      <c r="A8" s="2">
        <v>-16</v>
      </c>
      <c r="B8" s="2">
        <f ca="1">OFFSET(A$2, 0, 0) * OFFSET(matReal!B$2, ROW()-2, 0) +OFFSET(A$2, 1, 0) * OFFSET(matReal!B$2, ROW()-2, 1) +OFFSET(A$2, 2, 0) * OFFSET(matReal!B$2, ROW()-2, 2) +OFFSET(A$2, 3, 0) * OFFSET(matReal!B$2, ROW()-2, 3) +OFFSET(A$2, 4, 0) * OFFSET(matReal!B$2, ROW()-2, 4) +OFFSET(A$2, 5, 0) * OFFSET(matReal!B$2, ROW()-2, 5) +OFFSET(A$2, 6, 0) * OFFSET(matReal!B$2, ROW()-2, 6) +OFFSET(A$2, 7, 0) * OFFSET(matReal!B$2, ROW()-2, 7)</f>
        <v>8.2478219132903188E-13</v>
      </c>
      <c r="C8" s="2">
        <f ca="1">OFFSET(A$2, 0, 0) * OFFSET(matImag!B$2, ROW()-2, 0) +OFFSET(A$2, 1, 0) * OFFSET(matImag!B$2, ROW()-2, 1) +OFFSET(A$2, 2, 0) * OFFSET(matImag!B$2, ROW()-2, 2) +OFFSET(A$2, 3, 0) * OFFSET(matImag!B$2, ROW()-2, 3) +OFFSET(A$2, 4, 0) * OFFSET(matImag!B$2, ROW()-2, 4) +OFFSET(A$2, 5, 0) * OFFSET(matImag!B$2, ROW()-2, 5) +OFFSET(A$2, 6, 0) * OFFSET(matImag!B$2, ROW()-2, 6) +OFFSET(A$2, 7, 0) * OFFSET(matImag!B$2, ROW()-2, 7)</f>
        <v>-55.999999999998778</v>
      </c>
    </row>
    <row r="9" spans="1:13">
      <c r="A9" s="2">
        <v>17</v>
      </c>
      <c r="B9" s="2">
        <f ca="1">OFFSET(A$2, 0, 0) * OFFSET(matReal!B$2, ROW()-2, 0) +OFFSET(A$2, 1, 0) * OFFSET(matReal!B$2, ROW()-2, 1) +OFFSET(A$2, 2, 0) * OFFSET(matReal!B$2, ROW()-2, 2) +OFFSET(A$2, 3, 0) * OFFSET(matReal!B$2, ROW()-2, 3) +OFFSET(A$2, 4, 0) * OFFSET(matReal!B$2, ROW()-2, 4) +OFFSET(A$2, 5, 0) * OFFSET(matReal!B$2, ROW()-2, 5) +OFFSET(A$2, 6, 0) * OFFSET(matReal!B$2, ROW()-2, 6) +OFFSET(A$2, 7, 0) * OFFSET(matReal!B$2, ROW()-2, 7)</f>
        <v>29.656854249491801</v>
      </c>
      <c r="C9" s="2">
        <f ca="1">OFFSET(A$2, 0, 0) * OFFSET(matImag!B$2, ROW()-2, 0) +OFFSET(A$2, 1, 0) * OFFSET(matImag!B$2, ROW()-2, 1) +OFFSET(A$2, 2, 0) * OFFSET(matImag!B$2, ROW()-2, 2) +OFFSET(A$2, 3, 0) * OFFSET(matImag!B$2, ROW()-2, 3) +OFFSET(A$2, 4, 0) * OFFSET(matImag!B$2, ROW()-2, 4) +OFFSET(A$2, 5, 0) * OFFSET(matImag!B$2, ROW()-2, 5) +OFFSET(A$2, 6, 0) * OFFSET(matImag!B$2, ROW()-2, 6) +OFFSET(A$2, 7, 0) * OFFSET(matImag!B$2, ROW()-2, 7)</f>
        <v>27.999999999998735</v>
      </c>
    </row>
    <row r="11" spans="1:13">
      <c r="B11" s="2" t="s">
        <v>47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V17" sqref="V17"/>
    </sheetView>
  </sheetViews>
  <sheetFormatPr defaultRowHeight="13.5"/>
  <cols>
    <col min="1" max="1" width="12.625" style="6" customWidth="1"/>
    <col min="2" max="2" width="16" style="2" customWidth="1"/>
    <col min="3" max="14" width="9" style="2"/>
    <col min="15" max="15" width="10.25" style="2" customWidth="1"/>
    <col min="16" max="16" width="10.125" style="2" customWidth="1"/>
    <col min="17" max="17" width="10.75" style="2" customWidth="1"/>
    <col min="18" max="18" width="11.25" style="2" customWidth="1"/>
  </cols>
  <sheetData>
    <row r="1" spans="1:18">
      <c r="A1" s="6" t="s">
        <v>45</v>
      </c>
      <c r="B1" s="2" t="s">
        <v>27</v>
      </c>
      <c r="C1" s="2" t="s">
        <v>28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40</v>
      </c>
      <c r="P1" s="2" t="s">
        <v>41</v>
      </c>
      <c r="Q1" s="2" t="s">
        <v>42</v>
      </c>
      <c r="R1" s="2" t="s">
        <v>43</v>
      </c>
    </row>
    <row r="2" spans="1:18">
      <c r="A2" s="6" t="s">
        <v>19</v>
      </c>
      <c r="B2" s="2">
        <f>calcDFT!A2</f>
        <v>10</v>
      </c>
      <c r="E2" s="2">
        <f>B2</f>
        <v>10</v>
      </c>
      <c r="F2" s="2">
        <f>E2+E3</f>
        <v>-4</v>
      </c>
      <c r="I2" s="2">
        <f>F2</f>
        <v>-4</v>
      </c>
      <c r="J2" s="2">
        <v>0</v>
      </c>
      <c r="K2" s="2">
        <f>I2+I4</f>
        <v>-8</v>
      </c>
      <c r="L2" s="2">
        <f>J2+J4</f>
        <v>0</v>
      </c>
      <c r="O2" s="2">
        <f>K2</f>
        <v>-8</v>
      </c>
      <c r="P2" s="2">
        <f>L2</f>
        <v>0</v>
      </c>
      <c r="Q2" s="2">
        <f>O2+O6</f>
        <v>-4</v>
      </c>
      <c r="R2" s="2">
        <f>P2+P6</f>
        <v>0</v>
      </c>
    </row>
    <row r="3" spans="1:18">
      <c r="A3" s="6" t="s">
        <v>20</v>
      </c>
      <c r="B3" s="2">
        <f>calcDFT!A6</f>
        <v>-14</v>
      </c>
      <c r="C3" s="2">
        <v>1</v>
      </c>
      <c r="D3" s="2">
        <v>0</v>
      </c>
      <c r="E3" s="2">
        <f t="shared" ref="E3:E9" si="0">B3</f>
        <v>-14</v>
      </c>
      <c r="F3" s="2">
        <f>E2-E3</f>
        <v>24</v>
      </c>
      <c r="I3" s="2">
        <f t="shared" ref="I3:I8" si="1">F3</f>
        <v>24</v>
      </c>
      <c r="J3" s="2">
        <v>0</v>
      </c>
      <c r="K3" s="2">
        <f>I3+I5</f>
        <v>24</v>
      </c>
      <c r="L3" s="2">
        <f>J3+J5</f>
        <v>-28</v>
      </c>
      <c r="O3" s="2">
        <f t="shared" ref="O3:P6" si="2">K3</f>
        <v>24</v>
      </c>
      <c r="P3" s="2">
        <f t="shared" si="2"/>
        <v>-28</v>
      </c>
      <c r="Q3" s="2">
        <f t="shared" ref="Q3:R5" si="3">O3+O7</f>
        <v>29.655999999999999</v>
      </c>
      <c r="R3" s="2">
        <f t="shared" si="3"/>
        <v>-28</v>
      </c>
    </row>
    <row r="4" spans="1:18">
      <c r="A4" s="6" t="s">
        <v>21</v>
      </c>
      <c r="B4" s="2">
        <f>calcDFT!A4</f>
        <v>12</v>
      </c>
      <c r="E4" s="2">
        <f t="shared" si="0"/>
        <v>12</v>
      </c>
      <c r="F4" s="2">
        <f>E4+E5</f>
        <v>-4</v>
      </c>
      <c r="G4" s="2">
        <v>1</v>
      </c>
      <c r="H4" s="2">
        <v>0</v>
      </c>
      <c r="I4" s="2">
        <f t="shared" si="1"/>
        <v>-4</v>
      </c>
      <c r="J4" s="2">
        <v>0</v>
      </c>
      <c r="K4" s="2">
        <f>I2-I4</f>
        <v>0</v>
      </c>
      <c r="L4" s="2">
        <f>J2-J4</f>
        <v>0</v>
      </c>
      <c r="O4" s="2">
        <f t="shared" si="2"/>
        <v>0</v>
      </c>
      <c r="P4" s="2">
        <f t="shared" si="2"/>
        <v>0</v>
      </c>
      <c r="Q4" s="2">
        <f t="shared" si="3"/>
        <v>0</v>
      </c>
      <c r="R4" s="2">
        <f t="shared" si="3"/>
        <v>56</v>
      </c>
    </row>
    <row r="5" spans="1:18">
      <c r="A5" s="6" t="s">
        <v>22</v>
      </c>
      <c r="B5" s="2">
        <f>calcDFT!A8</f>
        <v>-16</v>
      </c>
      <c r="C5" s="2">
        <v>1</v>
      </c>
      <c r="D5" s="2">
        <v>0</v>
      </c>
      <c r="E5" s="2">
        <f t="shared" si="0"/>
        <v>-16</v>
      </c>
      <c r="F5" s="2">
        <f>E4-E5</f>
        <v>28</v>
      </c>
      <c r="G5" s="2">
        <v>0</v>
      </c>
      <c r="H5" s="2">
        <v>-1</v>
      </c>
      <c r="I5" s="2">
        <f>F5*G5</f>
        <v>0</v>
      </c>
      <c r="J5" s="2">
        <f>F5*H5</f>
        <v>-28</v>
      </c>
      <c r="K5" s="2">
        <f>I3-I5</f>
        <v>24</v>
      </c>
      <c r="L5" s="2">
        <f>J3-J5</f>
        <v>28</v>
      </c>
      <c r="O5" s="2">
        <f t="shared" si="2"/>
        <v>24</v>
      </c>
      <c r="P5" s="2">
        <f t="shared" si="2"/>
        <v>28</v>
      </c>
      <c r="Q5" s="2">
        <f t="shared" si="3"/>
        <v>18.344000000000001</v>
      </c>
      <c r="R5" s="2">
        <f t="shared" si="3"/>
        <v>28</v>
      </c>
    </row>
    <row r="6" spans="1:18">
      <c r="A6" s="6" t="s">
        <v>23</v>
      </c>
      <c r="B6" s="2">
        <f>calcDFT!A3</f>
        <v>-11</v>
      </c>
      <c r="E6" s="2">
        <f t="shared" si="0"/>
        <v>-11</v>
      </c>
      <c r="F6" s="2">
        <f>E6+E7</f>
        <v>-26</v>
      </c>
      <c r="I6" s="2">
        <f t="shared" si="1"/>
        <v>-26</v>
      </c>
      <c r="J6" s="2">
        <v>0</v>
      </c>
      <c r="K6" s="2">
        <f>I6+I8</f>
        <v>4</v>
      </c>
      <c r="L6" s="2">
        <f>J6+J8</f>
        <v>0</v>
      </c>
      <c r="M6" s="2">
        <v>1</v>
      </c>
      <c r="N6" s="2">
        <v>0</v>
      </c>
      <c r="O6" s="2">
        <f t="shared" si="2"/>
        <v>4</v>
      </c>
      <c r="P6" s="2">
        <f t="shared" si="2"/>
        <v>0</v>
      </c>
      <c r="Q6" s="2">
        <f>O2-O6</f>
        <v>-12</v>
      </c>
      <c r="R6" s="2">
        <f>P2-P6</f>
        <v>0</v>
      </c>
    </row>
    <row r="7" spans="1:18">
      <c r="A7" s="6" t="s">
        <v>24</v>
      </c>
      <c r="B7" s="2">
        <f>calcDFT!A7</f>
        <v>-15</v>
      </c>
      <c r="C7" s="2">
        <v>1</v>
      </c>
      <c r="D7" s="2">
        <v>0</v>
      </c>
      <c r="E7" s="2">
        <f t="shared" si="0"/>
        <v>-15</v>
      </c>
      <c r="F7" s="2">
        <f>E6-E7</f>
        <v>4</v>
      </c>
      <c r="I7" s="2">
        <f t="shared" si="1"/>
        <v>4</v>
      </c>
      <c r="J7" s="2">
        <v>0</v>
      </c>
      <c r="K7" s="2">
        <f>I7+I9</f>
        <v>4</v>
      </c>
      <c r="L7" s="2">
        <f>J7+J9</f>
        <v>4</v>
      </c>
      <c r="M7" s="2">
        <v>0.70699999999999996</v>
      </c>
      <c r="N7" s="2">
        <v>-0.70699999999999996</v>
      </c>
      <c r="O7" s="2">
        <f>K7*M7-L7*N7</f>
        <v>5.6559999999999997</v>
      </c>
      <c r="P7" s="2">
        <f>K7*N7+L7*M7</f>
        <v>0</v>
      </c>
      <c r="Q7" s="2">
        <f t="shared" ref="Q7:R9" si="4">O3-O7</f>
        <v>18.344000000000001</v>
      </c>
      <c r="R7" s="2">
        <f t="shared" si="4"/>
        <v>-28</v>
      </c>
    </row>
    <row r="8" spans="1:18">
      <c r="A8" s="6" t="s">
        <v>25</v>
      </c>
      <c r="B8" s="2">
        <f>calcDFT!A5</f>
        <v>13</v>
      </c>
      <c r="E8" s="2">
        <f t="shared" si="0"/>
        <v>13</v>
      </c>
      <c r="F8" s="2">
        <f>E8+E9</f>
        <v>30</v>
      </c>
      <c r="G8" s="2">
        <v>1</v>
      </c>
      <c r="H8" s="2">
        <v>0</v>
      </c>
      <c r="I8" s="2">
        <f t="shared" si="1"/>
        <v>30</v>
      </c>
      <c r="J8" s="2">
        <v>0</v>
      </c>
      <c r="K8" s="2">
        <f>I6-I8</f>
        <v>-56</v>
      </c>
      <c r="L8" s="2">
        <f>J6-J8</f>
        <v>0</v>
      </c>
      <c r="M8" s="2">
        <v>0</v>
      </c>
      <c r="N8" s="2">
        <v>-1</v>
      </c>
      <c r="O8" s="2">
        <f t="shared" ref="O8:O9" si="5">K8*M8-L8*N8</f>
        <v>0</v>
      </c>
      <c r="P8" s="2">
        <f t="shared" ref="P8:P9" si="6">K8*N8+L8*M8</f>
        <v>56</v>
      </c>
      <c r="Q8" s="2">
        <f t="shared" si="4"/>
        <v>0</v>
      </c>
      <c r="R8" s="2">
        <f t="shared" si="4"/>
        <v>-56</v>
      </c>
    </row>
    <row r="9" spans="1:18">
      <c r="A9" s="6" t="s">
        <v>26</v>
      </c>
      <c r="B9" s="2">
        <f>calcDFT!A9</f>
        <v>17</v>
      </c>
      <c r="C9" s="2">
        <v>1</v>
      </c>
      <c r="D9" s="2">
        <v>0</v>
      </c>
      <c r="E9" s="2">
        <f t="shared" si="0"/>
        <v>17</v>
      </c>
      <c r="F9" s="2">
        <f>E8-E9</f>
        <v>-4</v>
      </c>
      <c r="G9" s="2">
        <v>0</v>
      </c>
      <c r="H9" s="2">
        <v>-1</v>
      </c>
      <c r="I9" s="2">
        <f>F9*G9</f>
        <v>0</v>
      </c>
      <c r="J9" s="2">
        <f>F9*H9</f>
        <v>4</v>
      </c>
      <c r="K9" s="2">
        <f>I7-I9</f>
        <v>4</v>
      </c>
      <c r="L9" s="2">
        <f>J7-J9</f>
        <v>-4</v>
      </c>
      <c r="M9" s="2">
        <v>-0.70699999999999996</v>
      </c>
      <c r="N9" s="2">
        <v>-0.70699999999999996</v>
      </c>
      <c r="O9" s="2">
        <f t="shared" si="5"/>
        <v>-5.6559999999999997</v>
      </c>
      <c r="P9" s="2">
        <f t="shared" si="6"/>
        <v>0</v>
      </c>
      <c r="Q9" s="2">
        <f t="shared" si="4"/>
        <v>29.655999999999999</v>
      </c>
      <c r="R9" s="2">
        <f t="shared" si="4"/>
        <v>28</v>
      </c>
    </row>
    <row r="11" spans="1:18">
      <c r="Q11" s="2" t="s">
        <v>52</v>
      </c>
    </row>
    <row r="12" spans="1:18">
      <c r="R12" s="2" t="s">
        <v>53</v>
      </c>
    </row>
    <row r="21" spans="2:2">
      <c r="B21" s="2" t="s">
        <v>46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README</vt:lpstr>
      <vt:lpstr>matTwiddle</vt:lpstr>
      <vt:lpstr>matReal</vt:lpstr>
      <vt:lpstr>matImag</vt:lpstr>
      <vt:lpstr>calcDFT</vt:lpstr>
      <vt:lpstr>calcFFT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2024-03-27T07:34:39Z</dcterms:modified>
</cp:coreProperties>
</file>